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\Desktop\отчет атестация 2023\"/>
    </mc:Choice>
  </mc:AlternateContent>
  <bookViews>
    <workbookView xWindow="0" yWindow="0" windowWidth="19440" windowHeight="11640" tabRatio="973"/>
  </bookViews>
  <sheets>
    <sheet name="2021 всего по плану 20949тг" sheetId="28" r:id="rId1"/>
    <sheet name="льготный" sheetId="39" r:id="rId2"/>
  </sheets>
  <calcPr calcId="162913" refMode="R1C1"/>
</workbook>
</file>

<file path=xl/calcChain.xml><?xml version="1.0" encoding="utf-8"?>
<calcChain xmlns="http://schemas.openxmlformats.org/spreadsheetml/2006/main">
  <c r="H7" i="39" l="1"/>
  <c r="C7" i="39"/>
  <c r="I7" i="39" l="1"/>
  <c r="G18" i="28" l="1"/>
  <c r="I18" i="28" s="1"/>
  <c r="K18" i="28" s="1"/>
  <c r="F18" i="28"/>
  <c r="H18" i="28" s="1"/>
  <c r="J18" i="28" s="1"/>
  <c r="L18" i="28" s="1"/>
  <c r="E18" i="28"/>
  <c r="Q16" i="28"/>
  <c r="J19" i="28"/>
  <c r="F19" i="28"/>
  <c r="Q10" i="28"/>
  <c r="L20" i="28"/>
  <c r="K20" i="28"/>
  <c r="I19" i="28"/>
  <c r="H19" i="28"/>
  <c r="G20" i="28"/>
  <c r="E19" i="28"/>
  <c r="Q18" i="28" l="1"/>
  <c r="F20" i="28"/>
  <c r="I20" i="28"/>
  <c r="Q14" i="28"/>
  <c r="G19" i="28"/>
  <c r="K19" i="28"/>
  <c r="H20" i="28"/>
  <c r="Q12" i="28"/>
  <c r="L19" i="28"/>
  <c r="E20" i="28" l="1"/>
  <c r="Q20" i="28" s="1"/>
  <c r="Q8" i="28"/>
  <c r="J20" i="28"/>
</calcChain>
</file>

<file path=xl/sharedStrings.xml><?xml version="1.0" encoding="utf-8"?>
<sst xmlns="http://schemas.openxmlformats.org/spreadsheetml/2006/main" count="64" uniqueCount="52">
  <si>
    <t xml:space="preserve">Наименование </t>
  </si>
  <si>
    <t>Ед.изм</t>
  </si>
  <si>
    <t>Размер стипендии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</si>
  <si>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</si>
  <si>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</si>
  <si>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</si>
  <si>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</si>
  <si>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</si>
  <si>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</si>
  <si>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</si>
  <si>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</si>
  <si>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в том числе по месяцам </t>
  </si>
  <si>
    <t>обучающиеся на" хорошо"</t>
  </si>
  <si>
    <t xml:space="preserve">обучающиеся на "отлично" </t>
  </si>
  <si>
    <t xml:space="preserve">дети -сироты </t>
  </si>
  <si>
    <t xml:space="preserve">дети сироты на попечении </t>
  </si>
  <si>
    <t>чел</t>
  </si>
  <si>
    <t xml:space="preserve">тенге </t>
  </si>
  <si>
    <t>ИТОГО начислено</t>
  </si>
  <si>
    <t>Директор</t>
  </si>
  <si>
    <t>Главный бухгалтер</t>
  </si>
  <si>
    <t>сентябрь</t>
  </si>
  <si>
    <t>октябрь</t>
  </si>
  <si>
    <t>ноябрь</t>
  </si>
  <si>
    <t>декабрь</t>
  </si>
  <si>
    <t>Итого</t>
  </si>
  <si>
    <t xml:space="preserve">инвалиды по зрению </t>
  </si>
  <si>
    <t>тенге</t>
  </si>
  <si>
    <t xml:space="preserve">С.А.Алимбеков </t>
  </si>
  <si>
    <t xml:space="preserve">А.У.Байтлесова </t>
  </si>
  <si>
    <r>
      <rPr>
        <b/>
        <sz val="10"/>
        <color theme="1"/>
        <rFont val="Times New Roman"/>
        <family val="1"/>
        <charset val="204"/>
      </rPr>
      <t xml:space="preserve">Выпуск групп в июне всего </t>
    </r>
    <r>
      <rPr>
        <sz val="10"/>
        <color theme="1"/>
        <rFont val="Times New Roman"/>
        <family val="1"/>
        <charset val="204"/>
      </rPr>
      <t xml:space="preserve">  47</t>
    </r>
    <r>
      <rPr>
        <b/>
        <sz val="10"/>
        <color theme="1"/>
        <rFont val="Times New Roman"/>
        <family val="1"/>
        <charset val="204"/>
      </rPr>
      <t>чел</t>
    </r>
    <r>
      <rPr>
        <sz val="10"/>
        <color theme="1"/>
        <rFont val="Times New Roman"/>
        <family val="1"/>
        <charset val="204"/>
      </rPr>
      <t>. (1513053 – Ветеринария ВТ- 24чел. 1201000 "Автомобиль көлігіне қызмет көрсету, жөндеу және және пайдалану" ТОР-12чел. 0902000 "Электрмен қамтамасыз ету " ЭЛС-11чел.</t>
    </r>
  </si>
  <si>
    <r>
      <t xml:space="preserve">Примечание: </t>
    </r>
    <r>
      <rPr>
        <b/>
        <sz val="12"/>
        <color theme="1"/>
        <rFont val="Times New Roman"/>
        <family val="1"/>
        <charset val="204"/>
      </rPr>
      <t xml:space="preserve">всего 47 чел.(Местн. б) </t>
    </r>
  </si>
  <si>
    <r>
      <t>1)</t>
    </r>
    <r>
      <rPr>
        <b/>
        <sz val="10"/>
        <color theme="1"/>
        <rFont val="Times New Roman"/>
        <family val="1"/>
        <charset val="204"/>
      </rPr>
      <t>Выпуск групп в июне всего 61 чел</t>
    </r>
    <r>
      <rPr>
        <sz val="10"/>
        <color theme="1"/>
        <rFont val="Times New Roman"/>
        <family val="1"/>
        <charset val="204"/>
      </rPr>
      <t>. (1304043- Есептеу техникасы және бағдарламалық қамтамасыз ету  ПОВТ-23чел.; 0902043 - Электрмен қамтамасыздандыру ЭЛС 31-16чел.; 1202063 – Тасымалдау ұйымдастыру және көлікте қозғалысты басқару ОПУД 31 -22чел.</t>
    </r>
  </si>
  <si>
    <r>
      <t xml:space="preserve">Примечание: </t>
    </r>
    <r>
      <rPr>
        <b/>
        <sz val="12"/>
        <color theme="1"/>
        <rFont val="Times New Roman"/>
        <family val="1"/>
        <charset val="204"/>
      </rPr>
      <t>всего 61 чел.(Серпин)</t>
    </r>
  </si>
  <si>
    <t>Примечание:</t>
  </si>
  <si>
    <t xml:space="preserve">Расчет потребности стипендиального фонда за 2021год   </t>
  </si>
  <si>
    <t>размер льготного проезда зимой (2МРП)</t>
  </si>
  <si>
    <t>сумма на зимний период</t>
  </si>
  <si>
    <t>колич-во выпускников (зимой)</t>
  </si>
  <si>
    <t>колич-во выпускников (летом)</t>
  </si>
  <si>
    <t>размер льготного проезда летом (2МРП)</t>
  </si>
  <si>
    <t>сумма на летний период</t>
  </si>
  <si>
    <t>Директор:</t>
  </si>
  <si>
    <t xml:space="preserve">    С.А.Алимбеков</t>
  </si>
  <si>
    <t>Гл.бухгалтер:</t>
  </si>
  <si>
    <t xml:space="preserve">    А.У.Байтлесова</t>
  </si>
  <si>
    <t xml:space="preserve">Использование бюджетных средств на компенсацию льготного проезда учащихся по НОУ "Высший   инженерно-технологический колледж"   на 2021 год  </t>
  </si>
  <si>
    <t>Контингент  обучающихся на 01.01.2021г</t>
  </si>
  <si>
    <t>контингент на 01.07.2021г</t>
  </si>
  <si>
    <t>всего сумма за 2021г</t>
  </si>
  <si>
    <t>(размер мрп-2917тг)</t>
  </si>
  <si>
    <r>
      <t>по НОУ "Высший инженерно-технологический колледж"    (</t>
    </r>
    <r>
      <rPr>
        <b/>
        <sz val="14"/>
        <color theme="1"/>
        <rFont val="Times New Roman"/>
        <family val="1"/>
        <charset val="204"/>
      </rPr>
      <t xml:space="preserve">мест. бюд., серпин)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</si>
</sst>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р_._-;\-* #,##0.00\ _р_._-;_-* &quot;-&quot;??\ _р_._-;_-@_-"/>
    <numFmt numFmtId="165" formatCode="0.0"/>
    <numFmt numFmtId="166" formatCode="_-* #,##0.0\ _р_._-;\-* #,##0.0\ _р_._-;_-* &quot;-&quot;??\ _р_._-;_-@_-"/>
    <numFmt numFmtId="167" formatCode="_-* #,##0\ _р_._-;\-* #,##0\ _р_._-;_-* &quot;-&quot;??\ 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/>
    <xf numFmtId="0" fontId="4" fillId="0" borderId="0" xfId="0" applyFont="1"/>
    <xf numFmtId="167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1" xfId="0" applyFont="1" applyFill="1" applyBorder="1"/>
    <xf numFmtId="0" fontId="9" fillId="0" borderId="1" xfId="0" applyFont="1" applyBorder="1"/>
    <xf numFmtId="1" fontId="9" fillId="0" borderId="1" xfId="0" applyNumberFormat="1" applyFont="1" applyBorder="1"/>
    <xf numFmtId="165" fontId="9" fillId="0" borderId="1" xfId="0" applyNumberFormat="1" applyFont="1" applyBorder="1"/>
    <xf numFmtId="0" fontId="9" fillId="0" borderId="0" xfId="0" applyFont="1" applyBorder="1"/>
    <xf numFmtId="2" fontId="10" fillId="0" borderId="0" xfId="0" applyNumberFormat="1" applyFont="1" applyBorder="1"/>
    <xf numFmtId="2" fontId="9" fillId="0" borderId="0" xfId="0" applyNumberFormat="1" applyFont="1" applyBorder="1"/>
    <xf numFmtId="0" fontId="10" fillId="0" borderId="0" xfId="0" applyFont="1" applyBorder="1"/>
    <xf numFmtId="167" fontId="9" fillId="0" borderId="0" xfId="3" applyNumberFormat="1" applyFont="1" applyBorder="1"/>
    <xf numFmtId="0" fontId="11" fillId="0" borderId="0" xfId="0" applyFont="1"/>
    <xf numFmtId="0" fontId="2" fillId="0" borderId="0" xfId="0" applyFont="1"/>
    <xf numFmtId="0" fontId="13" fillId="0" borderId="0" xfId="0" applyFont="1" applyBorder="1"/>
    <xf numFmtId="0" fontId="14" fillId="0" borderId="0" xfId="0" applyFont="1"/>
    <xf numFmtId="0" fontId="9" fillId="2" borderId="1" xfId="0" applyFont="1" applyFill="1" applyBorder="1"/>
    <xf numFmtId="3" fontId="9" fillId="2" borderId="1" xfId="0" applyNumberFormat="1" applyFont="1" applyFill="1" applyBorder="1"/>
    <xf numFmtId="3" fontId="9" fillId="0" borderId="1" xfId="0" applyNumberFormat="1" applyFont="1" applyBorder="1"/>
    <xf numFmtId="3" fontId="9" fillId="0" borderId="1" xfId="3" applyNumberFormat="1" applyFont="1" applyBorder="1"/>
    <xf numFmtId="3" fontId="10" fillId="0" borderId="1" xfId="3" applyNumberFormat="1" applyFont="1" applyBorder="1"/>
    <xf numFmtId="0" fontId="2" fillId="2" borderId="0" xfId="0" applyFont="1" applyFill="1"/>
    <xf numFmtId="0" fontId="11" fillId="2" borderId="0" xfId="0" applyFont="1" applyFill="1"/>
    <xf numFmtId="0" fontId="10" fillId="2" borderId="1" xfId="0" applyFont="1" applyFill="1" applyBorder="1"/>
    <xf numFmtId="2" fontId="10" fillId="2" borderId="0" xfId="0" applyNumberFormat="1" applyFont="1" applyFill="1" applyBorder="1"/>
    <xf numFmtId="0" fontId="1" fillId="2" borderId="0" xfId="0" applyFont="1" applyFill="1"/>
    <xf numFmtId="2" fontId="1" fillId="2" borderId="0" xfId="0" applyNumberFormat="1" applyFont="1" applyFill="1"/>
    <xf numFmtId="2" fontId="10" fillId="0" borderId="0" xfId="0" applyNumberFormat="1" applyFont="1" applyFill="1" applyBorder="1"/>
    <xf numFmtId="166" fontId="9" fillId="0" borderId="0" xfId="0" applyNumberFormat="1" applyFont="1" applyFill="1"/>
    <xf numFmtId="0" fontId="1" fillId="0" borderId="0" xfId="0" applyFont="1" applyFill="1"/>
    <xf numFmtId="2" fontId="4" fillId="0" borderId="0" xfId="0" applyNumberFormat="1" applyFont="1" applyBorder="1"/>
    <xf numFmtId="167" fontId="10" fillId="0" borderId="0" xfId="3" applyNumberFormat="1" applyFont="1" applyBorder="1"/>
    <xf numFmtId="2" fontId="4" fillId="0" borderId="0" xfId="0" applyNumberFormat="1" applyFont="1"/>
    <xf numFmtId="0" fontId="4" fillId="2" borderId="0" xfId="0" applyFont="1" applyFill="1"/>
    <xf numFmtId="167" fontId="4" fillId="0" borderId="0" xfId="0" applyNumberFormat="1" applyFont="1"/>
    <xf numFmtId="2" fontId="4" fillId="2" borderId="0" xfId="0" applyNumberFormat="1" applyFont="1" applyFill="1"/>
    <xf numFmtId="0" fontId="17" fillId="0" borderId="0" xfId="0" applyFont="1" applyAlignment="1"/>
    <xf numFmtId="0" fontId="15" fillId="0" borderId="0" xfId="0" applyFont="1" applyAlignment="1">
      <alignment wrapText="1"/>
    </xf>
    <xf numFmtId="0" fontId="13" fillId="0" borderId="1" xfId="0" applyFont="1" applyBorder="1"/>
    <xf numFmtId="3" fontId="9" fillId="0" borderId="1" xfId="3" applyNumberFormat="1" applyFont="1" applyFill="1" applyBorder="1"/>
    <xf numFmtId="3" fontId="9" fillId="0" borderId="1" xfId="3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1" xfId="0" applyFont="1" applyBorder="1"/>
    <xf numFmtId="0" fontId="13" fillId="2" borderId="1" xfId="0" applyFont="1" applyFill="1" applyBorder="1"/>
    <xf numFmtId="3" fontId="13" fillId="2" borderId="1" xfId="0" applyNumberFormat="1" applyFont="1" applyFill="1" applyBorder="1"/>
    <xf numFmtId="3" fontId="13" fillId="0" borderId="1" xfId="3" applyNumberFormat="1" applyFont="1" applyBorder="1" applyAlignment="1">
      <alignment horizontal="center"/>
    </xf>
    <xf numFmtId="2" fontId="20" fillId="0" borderId="0" xfId="0" applyNumberFormat="1" applyFont="1" applyFill="1" applyBorder="1"/>
    <xf numFmtId="0" fontId="21" fillId="0" borderId="0" xfId="0" applyFont="1"/>
    <xf numFmtId="2" fontId="21" fillId="0" borderId="0" xfId="0" applyNumberFormat="1" applyFont="1"/>
    <xf numFmtId="0" fontId="20" fillId="0" borderId="0" xfId="0" applyFont="1" applyBorder="1"/>
    <xf numFmtId="0" fontId="22" fillId="0" borderId="0" xfId="0" applyFont="1"/>
    <xf numFmtId="2" fontId="22" fillId="0" borderId="0" xfId="0" applyNumberFormat="1" applyFont="1"/>
    <xf numFmtId="0" fontId="4" fillId="0" borderId="0" xfId="0" applyFont="1" applyFill="1" applyBorder="1"/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3" fontId="24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3" fontId="25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30"/>
  <sheetViews>
    <sheetView tabSelected="1" workbookViewId="0">
      <selection activeCell="A31" sqref="A1:XFD31"/>
    </sheetView>
  </sheetViews>
  <sheetFormatPr defaultRowHeight="15" x14ac:dyDescent="0.25"/>
  <cols>
    <col min="1" max="1" width="12.5703125" style="1" customWidth="1"/>
    <col min="2" max="2" width="6.140625" style="1" customWidth="1"/>
    <col min="3" max="3" width="7.140625" style="1" customWidth="1"/>
    <col min="4" max="4" width="2.42578125" style="1" hidden="1" customWidth="1"/>
    <col min="5" max="5" width="9.85546875" style="1" customWidth="1"/>
    <col min="6" max="6" width="9.85546875" style="35" customWidth="1"/>
    <col min="7" max="7" width="9" style="1" customWidth="1"/>
    <col min="8" max="8" width="9.42578125" style="1" customWidth="1"/>
    <col min="9" max="9" width="10" style="1" customWidth="1"/>
    <col min="10" max="11" width="9.28515625" style="1" customWidth="1"/>
    <col min="12" max="12" width="9" style="58" customWidth="1"/>
    <col min="13" max="13" width="9.7109375" style="1" customWidth="1"/>
    <col min="14" max="14" width="9.85546875" style="1" customWidth="1"/>
    <col min="15" max="15" width="10.42578125" style="1" customWidth="1"/>
    <col min="16" max="16" width="9.85546875" style="1" customWidth="1"/>
    <col min="17" max="17" width="11.5703125" style="1" customWidth="1"/>
    <col min="18" max="16384" width="9.140625" style="1"/>
  </cols>
  <sheetData>
    <row r="1" spans="1:17" x14ac:dyDescent="0.25">
      <c r="C1" s="4"/>
      <c r="D1" s="5"/>
      <c r="E1" s="3"/>
      <c r="F1" s="36"/>
      <c r="G1" s="3"/>
      <c r="H1" s="3"/>
      <c r="I1" s="3"/>
      <c r="J1" s="3"/>
      <c r="K1" s="3"/>
      <c r="L1" s="59"/>
    </row>
    <row r="2" spans="1:17" ht="18.75" x14ac:dyDescent="0.3">
      <c r="A2" s="10"/>
      <c r="B2" s="23"/>
      <c r="C2" s="23" t="s">
        <v>35</v>
      </c>
      <c r="D2" s="2"/>
      <c r="E2" s="23"/>
      <c r="F2" s="31"/>
      <c r="G2" s="23"/>
      <c r="H2" s="2"/>
      <c r="I2" s="2"/>
      <c r="J2" s="2"/>
      <c r="K2" s="2"/>
      <c r="L2" s="51"/>
      <c r="M2" s="2"/>
      <c r="N2" s="2"/>
      <c r="O2" s="10"/>
      <c r="P2" s="10"/>
      <c r="Q2" s="10"/>
    </row>
    <row r="3" spans="1:17" ht="39.75" customHeight="1" x14ac:dyDescent="0.3">
      <c r="A3" s="10"/>
      <c r="B3" s="86" t="s">
        <v>51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1"/>
      <c r="P3" s="10"/>
      <c r="Q3" s="11"/>
    </row>
    <row r="4" spans="1:17" ht="15.75" x14ac:dyDescent="0.25">
      <c r="A4" s="10"/>
      <c r="B4" s="22"/>
      <c r="C4" s="22"/>
      <c r="D4" s="7"/>
      <c r="E4" s="22"/>
      <c r="F4" s="32"/>
      <c r="G4" s="22"/>
      <c r="H4" s="7"/>
      <c r="I4" s="7"/>
      <c r="J4" s="7"/>
      <c r="K4" s="7"/>
      <c r="L4" s="52"/>
      <c r="M4" s="7"/>
      <c r="N4" s="10"/>
      <c r="O4" s="10"/>
      <c r="P4" s="10"/>
      <c r="Q4" s="10" t="s">
        <v>27</v>
      </c>
    </row>
    <row r="5" spans="1:17" x14ac:dyDescent="0.25">
      <c r="A5" s="79" t="s">
        <v>0</v>
      </c>
      <c r="B5" s="79" t="s">
        <v>1</v>
      </c>
      <c r="C5" s="79" t="s">
        <v>2</v>
      </c>
      <c r="D5" s="88"/>
      <c r="E5" s="80" t="s">
        <v>11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 t="s">
        <v>25</v>
      </c>
    </row>
    <row r="6" spans="1:17" ht="35.25" customHeight="1" x14ac:dyDescent="0.25">
      <c r="A6" s="79"/>
      <c r="B6" s="79"/>
      <c r="C6" s="79"/>
      <c r="D6" s="88"/>
      <c r="E6" s="12" t="s">
        <v>3</v>
      </c>
      <c r="F6" s="33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53" t="s">
        <v>10</v>
      </c>
      <c r="M6" s="13" t="s">
        <v>21</v>
      </c>
      <c r="N6" s="13" t="s">
        <v>22</v>
      </c>
      <c r="O6" s="13" t="s">
        <v>23</v>
      </c>
      <c r="P6" s="13" t="s">
        <v>24</v>
      </c>
      <c r="Q6" s="80"/>
    </row>
    <row r="7" spans="1:17" ht="30" customHeight="1" x14ac:dyDescent="0.25">
      <c r="A7" s="77" t="s">
        <v>12</v>
      </c>
      <c r="B7" s="14" t="s">
        <v>16</v>
      </c>
      <c r="C7" s="14"/>
      <c r="D7" s="14"/>
      <c r="E7" s="26">
        <v>535</v>
      </c>
      <c r="F7" s="26">
        <v>466</v>
      </c>
      <c r="G7" s="26">
        <v>449</v>
      </c>
      <c r="H7" s="26">
        <v>435</v>
      </c>
      <c r="I7" s="26">
        <v>449</v>
      </c>
      <c r="J7" s="26">
        <v>449</v>
      </c>
      <c r="K7" s="26">
        <v>330</v>
      </c>
      <c r="L7" s="54">
        <v>324</v>
      </c>
      <c r="M7" s="26">
        <v>521</v>
      </c>
      <c r="N7" s="26">
        <v>516</v>
      </c>
      <c r="O7" s="26">
        <v>521</v>
      </c>
      <c r="P7" s="26">
        <v>519</v>
      </c>
      <c r="Q7" s="28"/>
    </row>
    <row r="8" spans="1:17" ht="27.75" customHeight="1" x14ac:dyDescent="0.25">
      <c r="A8" s="78"/>
      <c r="B8" s="14" t="s">
        <v>17</v>
      </c>
      <c r="C8" s="15">
        <v>20949</v>
      </c>
      <c r="D8" s="14"/>
      <c r="E8" s="27">
        <v>11207715</v>
      </c>
      <c r="F8" s="27">
        <v>9762234</v>
      </c>
      <c r="G8" s="27">
        <v>9406101</v>
      </c>
      <c r="H8" s="27">
        <v>9112815</v>
      </c>
      <c r="I8" s="27">
        <v>9406101</v>
      </c>
      <c r="J8" s="27">
        <v>9406101</v>
      </c>
      <c r="K8" s="27">
        <v>6913170</v>
      </c>
      <c r="L8" s="55">
        <v>6787476</v>
      </c>
      <c r="M8" s="28">
        <v>10913908</v>
      </c>
      <c r="N8" s="28">
        <v>10809168</v>
      </c>
      <c r="O8" s="28">
        <v>10913908</v>
      </c>
      <c r="P8" s="28">
        <v>10872012</v>
      </c>
      <c r="Q8" s="28">
        <f t="shared" ref="Q8" si="0">SUM(E8:P8)</f>
        <v>115510709</v>
      </c>
    </row>
    <row r="9" spans="1:17" ht="21.75" customHeight="1" x14ac:dyDescent="0.25">
      <c r="A9" s="77" t="s">
        <v>13</v>
      </c>
      <c r="B9" s="14" t="s">
        <v>16</v>
      </c>
      <c r="C9" s="15"/>
      <c r="D9" s="14"/>
      <c r="E9" s="26">
        <v>43</v>
      </c>
      <c r="F9" s="26">
        <v>21</v>
      </c>
      <c r="G9" s="26">
        <v>20</v>
      </c>
      <c r="H9" s="26">
        <v>19</v>
      </c>
      <c r="I9" s="26">
        <v>24</v>
      </c>
      <c r="J9" s="26">
        <v>24</v>
      </c>
      <c r="K9" s="26">
        <v>28</v>
      </c>
      <c r="L9" s="54">
        <v>28</v>
      </c>
      <c r="M9" s="26">
        <v>28</v>
      </c>
      <c r="N9" s="26">
        <v>28</v>
      </c>
      <c r="O9" s="26">
        <v>28</v>
      </c>
      <c r="P9" s="26">
        <v>28</v>
      </c>
      <c r="Q9" s="28"/>
    </row>
    <row r="10" spans="1:17" ht="24.75" customHeight="1" x14ac:dyDescent="0.25">
      <c r="A10" s="78"/>
      <c r="B10" s="14" t="s">
        <v>17</v>
      </c>
      <c r="C10" s="15">
        <v>24091</v>
      </c>
      <c r="D10" s="14"/>
      <c r="E10" s="27">
        <v>1035913</v>
      </c>
      <c r="F10" s="27">
        <v>505911</v>
      </c>
      <c r="G10" s="27">
        <v>481820</v>
      </c>
      <c r="H10" s="27">
        <v>457729</v>
      </c>
      <c r="I10" s="27">
        <v>578184</v>
      </c>
      <c r="J10" s="27">
        <v>578184</v>
      </c>
      <c r="K10" s="27">
        <v>674548</v>
      </c>
      <c r="L10" s="55">
        <v>674548</v>
      </c>
      <c r="M10" s="28">
        <v>674520</v>
      </c>
      <c r="N10" s="28">
        <v>674520</v>
      </c>
      <c r="O10" s="28">
        <v>674520</v>
      </c>
      <c r="P10" s="28">
        <v>674520</v>
      </c>
      <c r="Q10" s="28">
        <f>SUM(E10:P10)</f>
        <v>7684917</v>
      </c>
    </row>
    <row r="11" spans="1:17" x14ac:dyDescent="0.25">
      <c r="A11" s="77" t="s">
        <v>26</v>
      </c>
      <c r="B11" s="14" t="s">
        <v>16</v>
      </c>
      <c r="C11" s="15"/>
      <c r="D11" s="14"/>
      <c r="E11" s="26">
        <v>2</v>
      </c>
      <c r="F11" s="26">
        <v>2</v>
      </c>
      <c r="G11" s="26">
        <v>2</v>
      </c>
      <c r="H11" s="26">
        <v>2</v>
      </c>
      <c r="I11" s="26">
        <v>2</v>
      </c>
      <c r="J11" s="26">
        <v>2</v>
      </c>
      <c r="K11" s="26">
        <v>2</v>
      </c>
      <c r="L11" s="54">
        <v>2</v>
      </c>
      <c r="M11" s="26">
        <v>2</v>
      </c>
      <c r="N11" s="26">
        <v>2</v>
      </c>
      <c r="O11" s="26">
        <v>2</v>
      </c>
      <c r="P11" s="26">
        <v>2</v>
      </c>
      <c r="Q11" s="16"/>
    </row>
    <row r="12" spans="1:17" ht="25.5" customHeight="1" x14ac:dyDescent="0.25">
      <c r="A12" s="78"/>
      <c r="B12" s="14" t="s">
        <v>17</v>
      </c>
      <c r="C12" s="15">
        <v>36661</v>
      </c>
      <c r="D12" s="14"/>
      <c r="E12" s="26">
        <v>73322</v>
      </c>
      <c r="F12" s="26">
        <v>73322</v>
      </c>
      <c r="G12" s="26">
        <v>73322</v>
      </c>
      <c r="H12" s="26">
        <v>73322</v>
      </c>
      <c r="I12" s="26">
        <v>73322</v>
      </c>
      <c r="J12" s="26">
        <v>73322</v>
      </c>
      <c r="K12" s="26">
        <v>73322</v>
      </c>
      <c r="L12" s="54">
        <v>73322</v>
      </c>
      <c r="M12" s="14">
        <v>73318</v>
      </c>
      <c r="N12" s="14">
        <v>73318</v>
      </c>
      <c r="O12" s="14">
        <v>73318</v>
      </c>
      <c r="P12" s="14">
        <v>73318</v>
      </c>
      <c r="Q12" s="28">
        <f>SUM(E12:P12)</f>
        <v>879848</v>
      </c>
    </row>
    <row r="13" spans="1:17" x14ac:dyDescent="0.25">
      <c r="A13" s="77" t="s">
        <v>14</v>
      </c>
      <c r="B13" s="14" t="s">
        <v>16</v>
      </c>
      <c r="C13" s="15"/>
      <c r="D13" s="14"/>
      <c r="E13" s="26">
        <v>6</v>
      </c>
      <c r="F13" s="26">
        <v>4</v>
      </c>
      <c r="G13" s="26">
        <v>3</v>
      </c>
      <c r="H13" s="26">
        <v>3</v>
      </c>
      <c r="I13" s="26">
        <v>3</v>
      </c>
      <c r="J13" s="26">
        <v>3</v>
      </c>
      <c r="K13" s="26">
        <v>3</v>
      </c>
      <c r="L13" s="54">
        <v>3</v>
      </c>
      <c r="M13" s="26">
        <v>5</v>
      </c>
      <c r="N13" s="26">
        <v>4</v>
      </c>
      <c r="O13" s="26">
        <v>4</v>
      </c>
      <c r="P13" s="26">
        <v>4</v>
      </c>
      <c r="Q13" s="28"/>
    </row>
    <row r="14" spans="1:17" ht="19.5" customHeight="1" x14ac:dyDescent="0.25">
      <c r="A14" s="78"/>
      <c r="B14" s="14" t="s">
        <v>17</v>
      </c>
      <c r="C14" s="15">
        <v>27234</v>
      </c>
      <c r="D14" s="14"/>
      <c r="E14" s="26">
        <v>163404</v>
      </c>
      <c r="F14" s="26">
        <v>108936</v>
      </c>
      <c r="G14" s="26">
        <v>81702</v>
      </c>
      <c r="H14" s="26">
        <v>81702</v>
      </c>
      <c r="I14" s="26">
        <v>81702</v>
      </c>
      <c r="J14" s="26">
        <v>81702</v>
      </c>
      <c r="K14" s="26">
        <v>81702</v>
      </c>
      <c r="L14" s="54">
        <v>81702</v>
      </c>
      <c r="M14" s="14">
        <v>136160</v>
      </c>
      <c r="N14" s="14">
        <v>108928</v>
      </c>
      <c r="O14" s="14">
        <v>108928</v>
      </c>
      <c r="P14" s="14">
        <v>108928</v>
      </c>
      <c r="Q14" s="28">
        <f>SUM(E14:P14)</f>
        <v>1225496</v>
      </c>
    </row>
    <row r="15" spans="1:17" ht="17.25" hidden="1" customHeight="1" x14ac:dyDescent="0.25">
      <c r="A15" s="77" t="s">
        <v>15</v>
      </c>
      <c r="B15" s="14" t="s">
        <v>16</v>
      </c>
      <c r="C15" s="15"/>
      <c r="D15" s="14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54">
        <v>0</v>
      </c>
      <c r="M15" s="14">
        <v>0</v>
      </c>
      <c r="N15" s="14">
        <v>0</v>
      </c>
      <c r="O15" s="14">
        <v>0</v>
      </c>
      <c r="P15" s="14">
        <v>0</v>
      </c>
      <c r="Q15" s="14"/>
    </row>
    <row r="16" spans="1:17" ht="28.5" hidden="1" customHeight="1" x14ac:dyDescent="0.25">
      <c r="A16" s="78"/>
      <c r="B16" s="14" t="s">
        <v>17</v>
      </c>
      <c r="C16" s="15">
        <v>21787</v>
      </c>
      <c r="D16" s="14"/>
      <c r="E16" s="26"/>
      <c r="F16" s="26"/>
      <c r="G16" s="26"/>
      <c r="H16" s="26"/>
      <c r="I16" s="26"/>
      <c r="J16" s="26"/>
      <c r="K16" s="26"/>
      <c r="L16" s="54"/>
      <c r="M16" s="14"/>
      <c r="N16" s="14"/>
      <c r="O16" s="14"/>
      <c r="P16" s="14"/>
      <c r="Q16" s="14">
        <f>SUM(E16:P16)</f>
        <v>0</v>
      </c>
    </row>
    <row r="17" spans="1:17" hidden="1" x14ac:dyDescent="0.25">
      <c r="A17" s="77"/>
      <c r="B17" s="14" t="s">
        <v>16</v>
      </c>
      <c r="C17" s="15"/>
      <c r="D17" s="14"/>
      <c r="E17" s="14"/>
      <c r="F17" s="26"/>
      <c r="G17" s="14"/>
      <c r="H17" s="14"/>
      <c r="I17" s="14"/>
      <c r="J17" s="14"/>
      <c r="K17" s="14"/>
      <c r="L17" s="48"/>
      <c r="M17" s="14"/>
      <c r="N17" s="14"/>
      <c r="O17" s="14"/>
      <c r="P17" s="14"/>
      <c r="Q17" s="14"/>
    </row>
    <row r="18" spans="1:17" ht="22.5" hidden="1" customHeight="1" x14ac:dyDescent="0.25">
      <c r="A18" s="78"/>
      <c r="B18" s="14" t="s">
        <v>17</v>
      </c>
      <c r="C18" s="15"/>
      <c r="D18" s="14"/>
      <c r="E18" s="14">
        <f>E17*C18/1000</f>
        <v>0</v>
      </c>
      <c r="F18" s="26">
        <f>F17*C18/1000</f>
        <v>0</v>
      </c>
      <c r="G18" s="14">
        <f>G17*C18/1000</f>
        <v>0</v>
      </c>
      <c r="H18" s="14">
        <f t="shared" ref="H18" si="1">H17*F18</f>
        <v>0</v>
      </c>
      <c r="I18" s="14">
        <f t="shared" ref="I18" si="2">I17*G18</f>
        <v>0</v>
      </c>
      <c r="J18" s="14">
        <f t="shared" ref="J18" si="3">J17*H18</f>
        <v>0</v>
      </c>
      <c r="K18" s="14">
        <f t="shared" ref="K18" si="4">K17*I18</f>
        <v>0</v>
      </c>
      <c r="L18" s="48">
        <f t="shared" ref="L18" si="5">L17*J18</f>
        <v>0</v>
      </c>
      <c r="M18" s="14">
        <v>0</v>
      </c>
      <c r="N18" s="14">
        <v>0</v>
      </c>
      <c r="O18" s="14">
        <v>0</v>
      </c>
      <c r="P18" s="14">
        <v>0</v>
      </c>
      <c r="Q18" s="14">
        <f>SUM(E18:P18)</f>
        <v>0</v>
      </c>
    </row>
    <row r="19" spans="1:17" s="8" customFormat="1" ht="14.25" x14ac:dyDescent="0.2">
      <c r="A19" s="77" t="s">
        <v>18</v>
      </c>
      <c r="B19" s="14" t="s">
        <v>16</v>
      </c>
      <c r="C19" s="12"/>
      <c r="D19" s="14"/>
      <c r="E19" s="12">
        <f>E7+E9+E11+E13+E15+E17</f>
        <v>586</v>
      </c>
      <c r="F19" s="33">
        <f t="shared" ref="F19:G19" si="6">F7+F9+F11+F13+F15+F17</f>
        <v>493</v>
      </c>
      <c r="G19" s="12">
        <f t="shared" si="6"/>
        <v>474</v>
      </c>
      <c r="H19" s="12">
        <f>H7+H9+H11+H13+H15+H17</f>
        <v>459</v>
      </c>
      <c r="I19" s="12">
        <f>I7+I9+I11+I13+I15+I17</f>
        <v>478</v>
      </c>
      <c r="J19" s="12">
        <f t="shared" ref="J19:L19" si="7">J7+J9+J11+J13+J15+J17</f>
        <v>478</v>
      </c>
      <c r="K19" s="12">
        <f t="shared" si="7"/>
        <v>363</v>
      </c>
      <c r="L19" s="53">
        <f t="shared" si="7"/>
        <v>357</v>
      </c>
      <c r="M19" s="12">
        <v>556</v>
      </c>
      <c r="N19" s="12">
        <v>550</v>
      </c>
      <c r="O19" s="12">
        <v>555</v>
      </c>
      <c r="P19" s="12">
        <v>553</v>
      </c>
      <c r="Q19" s="12"/>
    </row>
    <row r="20" spans="1:17" s="8" customFormat="1" ht="21.75" customHeight="1" x14ac:dyDescent="0.2">
      <c r="A20" s="78"/>
      <c r="B20" s="14" t="s">
        <v>17</v>
      </c>
      <c r="C20" s="12"/>
      <c r="D20" s="12"/>
      <c r="E20" s="49">
        <f>E8+E10+E12+E14+E16+E18</f>
        <v>12480354</v>
      </c>
      <c r="F20" s="49">
        <f>F8+F10+F12+F14+F16+F18</f>
        <v>10450403</v>
      </c>
      <c r="G20" s="49">
        <f>G8+G10+G12+G14+G16+G18</f>
        <v>10042945</v>
      </c>
      <c r="H20" s="49">
        <f t="shared" ref="H20:I20" si="8">H8+H10+H12+H14+H16+H18</f>
        <v>9725568</v>
      </c>
      <c r="I20" s="49">
        <f t="shared" si="8"/>
        <v>10139309</v>
      </c>
      <c r="J20" s="49">
        <f>J8+J10+J12+J14+J16+J18</f>
        <v>10139309</v>
      </c>
      <c r="K20" s="50">
        <f t="shared" ref="K20:L20" si="9">K8+K10+K12+K14+K16+K18</f>
        <v>7742742</v>
      </c>
      <c r="L20" s="56">
        <f t="shared" si="9"/>
        <v>7617048</v>
      </c>
      <c r="M20" s="29">
        <v>11797906</v>
      </c>
      <c r="N20" s="29">
        <v>11665934</v>
      </c>
      <c r="O20" s="29">
        <v>11770674</v>
      </c>
      <c r="P20" s="29">
        <v>11728778</v>
      </c>
      <c r="Q20" s="30">
        <f>E20+F20+G20+H20+I20+J20+K20+L20+M20+N20+P20+O20</f>
        <v>125300970</v>
      </c>
    </row>
    <row r="21" spans="1:17" s="39" customFormat="1" ht="15.75" hidden="1" customHeight="1" x14ac:dyDescent="0.25">
      <c r="A21" s="84" t="s">
        <v>31</v>
      </c>
      <c r="B21" s="84"/>
      <c r="C21" s="84"/>
      <c r="D21" s="84"/>
      <c r="E21" s="84"/>
      <c r="F21" s="37"/>
      <c r="G21" s="37"/>
      <c r="H21" s="37"/>
      <c r="I21" s="37"/>
      <c r="J21" s="37"/>
      <c r="K21" s="37"/>
      <c r="L21" s="57"/>
      <c r="M21" s="37"/>
      <c r="N21" s="37"/>
      <c r="O21" s="37"/>
      <c r="P21" s="37"/>
      <c r="Q21" s="38"/>
    </row>
    <row r="22" spans="1:17" s="39" customFormat="1" ht="43.5" hidden="1" customHeight="1" x14ac:dyDescent="0.25">
      <c r="A22" s="85" t="s">
        <v>30</v>
      </c>
      <c r="B22" s="85"/>
      <c r="C22" s="85"/>
      <c r="D22" s="85"/>
      <c r="E22" s="85"/>
      <c r="F22" s="85"/>
      <c r="G22" s="85"/>
      <c r="H22" s="85"/>
      <c r="I22" s="37"/>
      <c r="J22" s="37"/>
      <c r="K22" s="37"/>
      <c r="L22" s="57"/>
      <c r="M22" s="37"/>
      <c r="N22" s="37"/>
      <c r="O22" s="37"/>
      <c r="P22" s="37"/>
      <c r="Q22" s="38"/>
    </row>
    <row r="23" spans="1:17" ht="24.75" hidden="1" customHeight="1" x14ac:dyDescent="0.25">
      <c r="A23" s="81" t="s">
        <v>33</v>
      </c>
      <c r="B23" s="81"/>
      <c r="C23" s="81"/>
      <c r="D23" s="81"/>
      <c r="E23" s="81"/>
      <c r="F23" s="18"/>
      <c r="G23" s="18"/>
      <c r="H23" s="18"/>
      <c r="I23" s="18"/>
      <c r="J23" s="19"/>
      <c r="K23" s="21"/>
      <c r="L23" s="24"/>
      <c r="M23" s="24"/>
      <c r="N23" s="10"/>
      <c r="O23" s="10"/>
      <c r="P23" s="10"/>
      <c r="Q23" s="11"/>
    </row>
    <row r="24" spans="1:17" ht="8.25" hidden="1" customHeight="1" x14ac:dyDescent="0.25">
      <c r="A24" s="81" t="s">
        <v>32</v>
      </c>
      <c r="B24" s="81"/>
      <c r="C24" s="81"/>
      <c r="D24" s="81"/>
      <c r="E24" s="81"/>
      <c r="F24" s="81"/>
      <c r="G24" s="81"/>
      <c r="H24" s="81"/>
      <c r="I24" s="81"/>
      <c r="J24" s="3"/>
      <c r="K24" s="9"/>
      <c r="M24" s="25"/>
      <c r="Q24" s="8"/>
    </row>
    <row r="25" spans="1:17" hidden="1" x14ac:dyDescent="0.25">
      <c r="A25" s="83" t="s">
        <v>34</v>
      </c>
      <c r="B25" s="83"/>
      <c r="C25" s="46"/>
      <c r="D25" s="47"/>
      <c r="E25" s="47"/>
      <c r="F25" s="47"/>
      <c r="G25" s="47"/>
      <c r="H25" s="47"/>
      <c r="I25" s="47"/>
      <c r="J25" s="17"/>
      <c r="K25" s="21"/>
      <c r="L25" s="24"/>
      <c r="M25" s="17"/>
      <c r="N25" s="10"/>
      <c r="O25" s="10"/>
      <c r="P25" s="10"/>
      <c r="Q25" s="10"/>
    </row>
    <row r="26" spans="1:17" x14ac:dyDescent="0.25">
      <c r="A26" s="64"/>
      <c r="B26" s="64"/>
      <c r="C26" s="46"/>
      <c r="D26" s="47"/>
      <c r="E26" s="47"/>
      <c r="F26" s="47"/>
      <c r="G26" s="47"/>
      <c r="H26" s="47"/>
      <c r="I26" s="47"/>
      <c r="J26" s="17"/>
      <c r="K26" s="21"/>
      <c r="L26" s="24"/>
      <c r="M26" s="17"/>
      <c r="N26" s="10"/>
      <c r="O26" s="10"/>
      <c r="P26" s="10"/>
      <c r="Q26" s="10"/>
    </row>
    <row r="27" spans="1:17" s="8" customFormat="1" ht="14.25" x14ac:dyDescent="0.2">
      <c r="A27" s="20"/>
      <c r="B27" s="20"/>
      <c r="C27" s="82" t="s">
        <v>19</v>
      </c>
      <c r="D27" s="82"/>
      <c r="E27" s="82"/>
      <c r="F27" s="34"/>
      <c r="G27" s="20"/>
      <c r="H27" s="40" t="s">
        <v>28</v>
      </c>
      <c r="I27" s="18"/>
      <c r="J27" s="20"/>
      <c r="K27" s="41"/>
      <c r="L27" s="60"/>
      <c r="M27" s="20"/>
      <c r="N27" s="11"/>
      <c r="O27" s="11"/>
      <c r="P27" s="11"/>
      <c r="Q27" s="11"/>
    </row>
    <row r="28" spans="1:17" s="8" customFormat="1" ht="14.25" x14ac:dyDescent="0.2">
      <c r="C28" s="6"/>
      <c r="D28" s="40"/>
      <c r="E28" s="42"/>
      <c r="F28" s="43"/>
      <c r="I28" s="42"/>
      <c r="J28" s="42"/>
      <c r="K28" s="44"/>
      <c r="L28" s="61"/>
    </row>
    <row r="29" spans="1:17" s="8" customFormat="1" ht="14.25" x14ac:dyDescent="0.2">
      <c r="C29" s="8" t="s">
        <v>20</v>
      </c>
      <c r="D29" s="6"/>
      <c r="E29" s="42"/>
      <c r="F29" s="45"/>
      <c r="G29" s="42"/>
      <c r="H29" s="42" t="s">
        <v>29</v>
      </c>
      <c r="I29" s="42"/>
      <c r="J29" s="42"/>
      <c r="K29" s="42"/>
      <c r="L29" s="62"/>
    </row>
    <row r="30" spans="1:17" s="8" customFormat="1" ht="14.25" x14ac:dyDescent="0.2">
      <c r="A30" s="63"/>
      <c r="C30" s="63"/>
      <c r="D30" s="6"/>
      <c r="E30" s="42"/>
      <c r="F30" s="45"/>
      <c r="G30" s="42"/>
      <c r="H30" s="42"/>
      <c r="I30" s="42"/>
      <c r="J30" s="42"/>
      <c r="K30" s="42"/>
      <c r="L30" s="62"/>
    </row>
  </sheetData>
  <mergeCells count="20">
    <mergeCell ref="B3:N3"/>
    <mergeCell ref="A5:A6"/>
    <mergeCell ref="B5:B6"/>
    <mergeCell ref="C5:C6"/>
    <mergeCell ref="D5:D6"/>
    <mergeCell ref="E5:P5"/>
    <mergeCell ref="Q5:Q6"/>
    <mergeCell ref="A7:A8"/>
    <mergeCell ref="A9:A10"/>
    <mergeCell ref="A11:A12"/>
    <mergeCell ref="A13:A14"/>
    <mergeCell ref="A23:E23"/>
    <mergeCell ref="A24:I24"/>
    <mergeCell ref="A25:B25"/>
    <mergeCell ref="C27:E27"/>
    <mergeCell ref="A15:A16"/>
    <mergeCell ref="A17:A18"/>
    <mergeCell ref="A19:A20"/>
    <mergeCell ref="A21:E21"/>
    <mergeCell ref="A22:H22"/>
  </mergeCells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workbookViewId="0">
      <selection activeCell="L26" sqref="L26"/>
    </sheetView>
  </sheetViews>
  <sheetFormatPr defaultRowHeight="15" x14ac:dyDescent="0.25"/>
  <cols>
    <col min="1" max="1" width="16.5703125" customWidth="1"/>
    <col min="2" max="2" width="14.140625" customWidth="1"/>
    <col min="3" max="3" width="13.28515625" customWidth="1"/>
    <col min="4" max="4" width="12.42578125" customWidth="1"/>
    <col min="5" max="5" width="12.140625" customWidth="1"/>
    <col min="6" max="6" width="14.5703125" customWidth="1"/>
    <col min="7" max="7" width="14.140625" customWidth="1"/>
    <col min="8" max="8" width="15" customWidth="1"/>
    <col min="9" max="9" width="11.85546875" customWidth="1"/>
  </cols>
  <sheetData>
    <row r="2" spans="1:18" ht="18.75" x14ac:dyDescent="0.3">
      <c r="A2" s="89" t="s">
        <v>46</v>
      </c>
      <c r="B2" s="89"/>
      <c r="C2" s="89"/>
      <c r="D2" s="89"/>
      <c r="E2" s="89"/>
      <c r="F2" s="89"/>
      <c r="G2" s="89"/>
      <c r="H2" s="89"/>
      <c r="I2" s="65"/>
      <c r="J2" s="65"/>
      <c r="K2" s="65"/>
    </row>
    <row r="3" spans="1:18" ht="18.75" x14ac:dyDescent="0.3">
      <c r="A3" s="89"/>
      <c r="B3" s="89"/>
      <c r="C3" s="89"/>
      <c r="D3" s="89"/>
      <c r="E3" s="89"/>
      <c r="F3" s="89"/>
      <c r="G3" s="89"/>
      <c r="H3" s="89"/>
      <c r="I3" s="65"/>
      <c r="J3" s="65"/>
      <c r="K3" s="65"/>
    </row>
    <row r="5" spans="1:18" x14ac:dyDescent="0.25">
      <c r="H5" t="s">
        <v>50</v>
      </c>
    </row>
    <row r="6" spans="1:18" ht="60" x14ac:dyDescent="0.25">
      <c r="A6" s="66" t="s">
        <v>47</v>
      </c>
      <c r="B6" s="66" t="s">
        <v>36</v>
      </c>
      <c r="C6" s="66" t="s">
        <v>37</v>
      </c>
      <c r="D6" s="66" t="s">
        <v>38</v>
      </c>
      <c r="E6" s="66" t="s">
        <v>39</v>
      </c>
      <c r="F6" s="66" t="s">
        <v>48</v>
      </c>
      <c r="G6" s="66" t="s">
        <v>40</v>
      </c>
      <c r="H6" s="66" t="s">
        <v>41</v>
      </c>
      <c r="I6" s="66" t="s">
        <v>49</v>
      </c>
    </row>
    <row r="7" spans="1:18" x14ac:dyDescent="0.25">
      <c r="A7" s="67">
        <v>650</v>
      </c>
      <c r="B7" s="67">
        <v>5834</v>
      </c>
      <c r="C7" s="67">
        <f>B7*A7</f>
        <v>3792100</v>
      </c>
      <c r="D7" s="67">
        <v>24</v>
      </c>
      <c r="E7" s="67">
        <v>112</v>
      </c>
      <c r="F7" s="67">
        <v>510</v>
      </c>
      <c r="G7" s="67">
        <v>5834</v>
      </c>
      <c r="H7" s="67">
        <f>G7*F7</f>
        <v>2975340</v>
      </c>
      <c r="I7" s="67">
        <f>H7+C7</f>
        <v>6767440</v>
      </c>
    </row>
    <row r="12" spans="1:18" s="72" customFormat="1" ht="15.75" x14ac:dyDescent="0.25">
      <c r="A12" s="68" t="s">
        <v>42</v>
      </c>
      <c r="B12" s="69"/>
      <c r="C12" s="69"/>
      <c r="D12" s="69"/>
      <c r="E12" s="69"/>
      <c r="F12" s="69"/>
      <c r="G12" s="68" t="s">
        <v>43</v>
      </c>
      <c r="H12" s="70"/>
      <c r="I12" s="71"/>
      <c r="M12" s="73"/>
      <c r="N12" s="74"/>
      <c r="O12" s="74"/>
      <c r="P12" s="69"/>
    </row>
    <row r="13" spans="1:18" s="72" customFormat="1" ht="15.75" x14ac:dyDescent="0.25">
      <c r="A13" s="68"/>
      <c r="B13" s="75"/>
      <c r="C13" s="68"/>
      <c r="H13" s="70"/>
      <c r="I13" s="71"/>
      <c r="M13" s="76"/>
      <c r="P13" s="68"/>
    </row>
    <row r="14" spans="1:18" s="72" customFormat="1" ht="15.75" x14ac:dyDescent="0.25">
      <c r="A14" s="68" t="s">
        <v>44</v>
      </c>
      <c r="B14" s="69"/>
      <c r="C14" s="69"/>
      <c r="D14" s="69"/>
      <c r="E14" s="69"/>
      <c r="F14" s="69"/>
      <c r="G14" s="68" t="s">
        <v>45</v>
      </c>
      <c r="H14" s="70"/>
      <c r="I14" s="71"/>
      <c r="M14" s="73"/>
      <c r="N14" s="74"/>
      <c r="O14" s="74"/>
      <c r="P14" s="90"/>
      <c r="Q14" s="90"/>
      <c r="R14" s="91"/>
    </row>
  </sheetData>
  <mergeCells count="2">
    <mergeCell ref="A2:H3"/>
    <mergeCell ref="P14:R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 всего по плану 20949тг</vt:lpstr>
      <vt:lpstr>льготный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Бухгалтерия ЗКИТУ</cp:lastModifiedBy>
  <cp:lastPrinted>2023-02-20T12:29:05Z</cp:lastPrinted>
  <dcterms:created xsi:type="dcterms:W3CDTF">2014-10-02T11:39:09Z</dcterms:created>
  <dcterms:modified xsi:type="dcterms:W3CDTF">2023-02-21T07:14:17Z</dcterms:modified>
</cp:coreProperties>
</file>